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<sst xmlns="http://schemas.openxmlformats.org/spreadsheetml/2006/main" count="19" uniqueCount="17">
  <si>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Flow IGPM</t>
  </si>
  <si>
    <t xml:space="preserve">     Flow IGPM</t>
  </si>
  <si>
    <t xml:space="preserve">        LPM</t>
  </si>
  <si>
    <t xml:space="preserve">       L/s</t>
  </si>
  <si>
    <t xml:space="preserve">      Flow USGPM</t>
  </si>
  <si>
    <t xml:space="preserve">       Pitot Reading</t>
  </si>
  <si>
    <t>diameter</t>
  </si>
  <si>
    <t>pitot</t>
  </si>
  <si>
    <t>flow</t>
  </si>
  <si>
    <t>yr flow</t>
  </si>
  <si>
    <t>cubic metre</t>
  </si>
  <si>
    <t>CHART OF FLOW RESULTS FOR READ PITOT READINGS</t>
  </si>
  <si>
    <t>2-1/2" HYDRANT PORT ONLY    COEFFICIENT USED IS 0.9</t>
  </si>
  <si>
    <t>Pitot Reading</t>
  </si>
  <si>
    <t>Flow USGPM</t>
  </si>
  <si>
    <t>LPM</t>
  </si>
  <si>
    <t>L/s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</si>
</sst>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1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" fontId="1" fillId="0" borderId="0" xfId="0" applyFont="1" applyAlignment="1">
      <alignment/>
    </xf>
    <xf numFmtId="1" fontId="2" fillId="0" borderId="0" xfId="0" applyFon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5536"/>
  <sheetViews>
    <sheetView tabSelected="1" workbookViewId="0" topLeftCell="A62">
      <selection activeCell="A53" sqref="A53:F87"/>
    </sheetView>
  </sheetViews>
  <sheetFormatPr defaultColWidth="9.140625" defaultRowHeight="12.75"/>
  <cols>
    <col min="1" max="2" width="15.57421875" style="0" customWidth="1"/>
    <col min="3" max="3" width="15.140625" style="0" hidden="1" customWidth="1"/>
    <col min="4" max="4" width="12.28125" style="1" customWidth="1"/>
    <col min="5" max="5" width="12.00390625" style="0" bestFit="1" customWidth="1"/>
    <col min="8" max="8" width="9.28125" style="0" customWidth="1"/>
  </cols>
  <sheetData>
    <row r="3" spans="1:5" ht="20.25">
      <c r="A3" s="5" t="s">
        <v>11</v>
      </c>
      <c r="B3" s="5"/>
      <c r="C3" s="5"/>
      <c r="D3" s="6"/>
      <c r="E3" s="5"/>
    </row>
    <row r="5" ht="12.75">
      <c r="A5" s="4" t="s">
        <v>12</v>
      </c>
    </row>
    <row r="10" spans="1:6" ht="12.75">
      <c r="A10" s="2" t="s">
        <v>5</v>
      </c>
      <c r="B10" s="2" t="s">
        <v>4</v>
      </c>
      <c r="C10" s="2" t="s">
        <v>0</v>
      </c>
      <c r="D10" s="3" t="s">
        <v>1</v>
      </c>
      <c r="E10" s="2" t="s">
        <v>2</v>
      </c>
      <c r="F10" s="2" t="s">
        <v>3</v>
      </c>
    </row>
    <row r="11" spans="1:6" ht="12.75">
      <c r="A11" s="2"/>
      <c r="B11" s="2"/>
      <c r="C11" s="2"/>
      <c r="D11" s="3"/>
      <c r="E11" s="2"/>
      <c r="F11" s="2"/>
    </row>
    <row r="12" spans="1:6" ht="12.75">
      <c r="A12" s="2">
        <v>1</v>
      </c>
      <c r="B12" s="3">
        <f aca="true" t="shared" si="0" ref="B12:B43">+A12^0.5*186*0.9</f>
        <v>167.4</v>
      </c>
      <c r="C12" s="2"/>
      <c r="D12" s="3">
        <f aca="true" t="shared" si="1" ref="D12:D43">+B12*0.83</f>
        <v>138.942</v>
      </c>
      <c r="E12" s="2">
        <f>+D12*4.546</f>
        <v>631.6303320000001</v>
      </c>
      <c r="F12" s="2">
        <f aca="true" t="shared" si="2" ref="F12:F48">+E12/60</f>
        <v>10.5271722</v>
      </c>
    </row>
    <row r="13" spans="1:6" ht="12.75">
      <c r="A13" s="2">
        <v>2</v>
      </c>
      <c r="B13" s="3">
        <f t="shared" si="0"/>
        <v>236.73935034125614</v>
      </c>
      <c r="C13" s="2"/>
      <c r="D13" s="3">
        <f t="shared" si="1"/>
        <v>196.49366078324258</v>
      </c>
      <c r="E13" s="2">
        <f>+D13*4.546</f>
        <v>893.2601819206208</v>
      </c>
      <c r="F13" s="2">
        <f t="shared" si="2"/>
        <v>14.887669698677012</v>
      </c>
    </row>
    <row r="14" spans="1:6" ht="12.75">
      <c r="A14" s="2">
        <v>3</v>
      </c>
      <c r="B14" s="3">
        <f t="shared" si="0"/>
        <v>289.9453051870301</v>
      </c>
      <c r="C14" s="2"/>
      <c r="D14" s="3">
        <f t="shared" si="1"/>
        <v>240.65460330523499</v>
      </c>
      <c r="E14" s="2">
        <f>+D14*4.546</f>
        <v>1094.0158266255983</v>
      </c>
      <c r="F14" s="2">
        <f t="shared" si="2"/>
        <v>18.233597110426636</v>
      </c>
    </row>
    <row r="15" spans="1:6" ht="12.75">
      <c r="A15" s="2">
        <v>4</v>
      </c>
      <c r="B15" s="3">
        <f t="shared" si="0"/>
        <v>334.8</v>
      </c>
      <c r="C15" s="2"/>
      <c r="D15" s="3">
        <f t="shared" si="1"/>
        <v>277.884</v>
      </c>
      <c r="E15" s="2">
        <f>+D15*4.546</f>
        <v>1263.2606640000001</v>
      </c>
      <c r="F15" s="2">
        <f t="shared" si="2"/>
        <v>21.0543444</v>
      </c>
    </row>
    <row r="16" spans="1:6" ht="12.75">
      <c r="A16" s="2">
        <v>5</v>
      </c>
      <c r="B16" s="3">
        <f t="shared" si="0"/>
        <v>374.3177794334648</v>
      </c>
      <c r="C16" s="2"/>
      <c r="D16" s="3">
        <f t="shared" si="1"/>
        <v>310.68375692977577</v>
      </c>
      <c r="E16" s="2">
        <f>+D16*4.546</f>
        <v>1412.3683590027608</v>
      </c>
      <c r="F16" s="2">
        <f t="shared" si="2"/>
        <v>23.539472650046015</v>
      </c>
    </row>
    <row r="17" spans="1:6" ht="12.75">
      <c r="A17" s="2">
        <v>6</v>
      </c>
      <c r="B17" s="3">
        <f t="shared" si="0"/>
        <v>410.04458294190397</v>
      </c>
      <c r="C17" s="2"/>
      <c r="D17" s="3">
        <f t="shared" si="1"/>
        <v>340.3370038417803</v>
      </c>
      <c r="E17" s="2">
        <f>+D17*4.546</f>
        <v>1547.1720194647332</v>
      </c>
      <c r="F17" s="2">
        <f t="shared" si="2"/>
        <v>25.78620032441222</v>
      </c>
    </row>
    <row r="18" spans="1:6" ht="12.75">
      <c r="A18" s="2">
        <v>7</v>
      </c>
      <c r="B18" s="3">
        <f t="shared" si="0"/>
        <v>442.8987694722125</v>
      </c>
      <c r="C18" s="2"/>
      <c r="D18" s="3">
        <f t="shared" si="1"/>
        <v>367.6059786619364</v>
      </c>
      <c r="E18" s="2">
        <f>+D18*4.546</f>
        <v>1671.1367789971628</v>
      </c>
      <c r="F18" s="2">
        <f t="shared" si="2"/>
        <v>27.852279649952713</v>
      </c>
    </row>
    <row r="19" spans="1:6" ht="12.75">
      <c r="A19" s="2">
        <v>8</v>
      </c>
      <c r="B19" s="3">
        <f t="shared" si="0"/>
        <v>473.4787006825123</v>
      </c>
      <c r="C19" s="2"/>
      <c r="D19" s="3">
        <f t="shared" si="1"/>
        <v>392.98732156648515</v>
      </c>
      <c r="E19" s="2">
        <f>+D19*4.546</f>
        <v>1786.5203638412415</v>
      </c>
      <c r="F19" s="2">
        <f t="shared" si="2"/>
        <v>29.775339397354024</v>
      </c>
    </row>
    <row r="20" spans="1:6" ht="12.75">
      <c r="A20" s="2">
        <v>9</v>
      </c>
      <c r="B20" s="3">
        <f t="shared" si="0"/>
        <v>502.2</v>
      </c>
      <c r="C20" s="2"/>
      <c r="D20" s="3">
        <f t="shared" si="1"/>
        <v>416.82599999999996</v>
      </c>
      <c r="E20" s="2">
        <f>+D20*4.546</f>
        <v>1894.8909959999999</v>
      </c>
      <c r="F20" s="2">
        <f t="shared" si="2"/>
        <v>31.581516599999997</v>
      </c>
    </row>
    <row r="21" spans="1:6" ht="12.75">
      <c r="A21" s="2">
        <v>10</v>
      </c>
      <c r="B21" s="3">
        <f t="shared" si="0"/>
        <v>529.3652803121868</v>
      </c>
      <c r="C21" s="2"/>
      <c r="D21" s="3">
        <f t="shared" si="1"/>
        <v>439.373182659115</v>
      </c>
      <c r="E21" s="2">
        <f>+D21*4.546</f>
        <v>1997.390488368337</v>
      </c>
      <c r="F21" s="2">
        <f t="shared" si="2"/>
        <v>33.28984147280561</v>
      </c>
    </row>
    <row r="22" spans="1:6" ht="12.75">
      <c r="A22" s="2">
        <v>11</v>
      </c>
      <c r="B22" s="3">
        <f t="shared" si="0"/>
        <v>555.202989905494</v>
      </c>
      <c r="C22" s="2"/>
      <c r="D22" s="3">
        <f t="shared" si="1"/>
        <v>460.81848162155995</v>
      </c>
      <c r="E22" s="2">
        <f>+D22*4.546</f>
        <v>2094.8808174516116</v>
      </c>
      <c r="F22" s="2">
        <f t="shared" si="2"/>
        <v>34.9146802908602</v>
      </c>
    </row>
    <row r="23" spans="1:6" ht="12.75">
      <c r="A23" s="2">
        <v>12</v>
      </c>
      <c r="B23" s="3">
        <f t="shared" si="0"/>
        <v>579.8906103740602</v>
      </c>
      <c r="C23" s="2"/>
      <c r="D23" s="3">
        <f t="shared" si="1"/>
        <v>481.30920661046997</v>
      </c>
      <c r="E23" s="2">
        <f>+D23*4.546</f>
        <v>2188.0316532511965</v>
      </c>
      <c r="F23" s="2">
        <f t="shared" si="2"/>
        <v>36.46719422085327</v>
      </c>
    </row>
    <row r="24" spans="1:6" ht="12.75">
      <c r="A24" s="2">
        <v>13</v>
      </c>
      <c r="B24" s="3">
        <f t="shared" si="0"/>
        <v>603.5692835126719</v>
      </c>
      <c r="C24" s="2"/>
      <c r="D24" s="3">
        <f t="shared" si="1"/>
        <v>500.9625053155176</v>
      </c>
      <c r="E24" s="2">
        <f>+D24*4.546</f>
        <v>2277.3755491643433</v>
      </c>
      <c r="F24" s="2">
        <f t="shared" si="2"/>
        <v>37.95625915273906</v>
      </c>
    </row>
    <row r="25" spans="1:6" ht="12.75">
      <c r="A25" s="2">
        <v>14</v>
      </c>
      <c r="B25" s="3">
        <f t="shared" si="0"/>
        <v>626.3534465459578</v>
      </c>
      <c r="C25" s="2"/>
      <c r="D25" s="3">
        <f t="shared" si="1"/>
        <v>519.873360633145</v>
      </c>
      <c r="E25" s="2">
        <f>+D25*4.546</f>
        <v>2363.3442974382774</v>
      </c>
      <c r="F25" s="2">
        <f t="shared" si="2"/>
        <v>39.38907162397129</v>
      </c>
    </row>
    <row r="26" spans="1:6" ht="12.75">
      <c r="A26" s="2">
        <v>15</v>
      </c>
      <c r="B26" s="3">
        <f t="shared" si="0"/>
        <v>648.3374121551216</v>
      </c>
      <c r="C26" s="2"/>
      <c r="D26" s="3">
        <f t="shared" si="1"/>
        <v>538.1200520887509</v>
      </c>
      <c r="E26" s="2">
        <f>+D26*4.546</f>
        <v>2446.2937567954614</v>
      </c>
      <c r="F26" s="2">
        <f t="shared" si="2"/>
        <v>40.77156261325769</v>
      </c>
    </row>
    <row r="27" spans="1:6" ht="12.75">
      <c r="A27" s="2">
        <v>16</v>
      </c>
      <c r="B27" s="3">
        <f t="shared" si="0"/>
        <v>669.6</v>
      </c>
      <c r="C27" s="2"/>
      <c r="D27" s="3">
        <f t="shared" si="1"/>
        <v>555.768</v>
      </c>
      <c r="E27" s="2">
        <f>+D27*4.546</f>
        <v>2526.5213280000003</v>
      </c>
      <c r="F27" s="2">
        <f t="shared" si="2"/>
        <v>42.1086888</v>
      </c>
    </row>
    <row r="28" spans="1:6" ht="12.75">
      <c r="A28" s="2">
        <v>17</v>
      </c>
      <c r="B28" s="3">
        <f t="shared" si="0"/>
        <v>690.2078817283964</v>
      </c>
      <c r="C28" s="2"/>
      <c r="D28" s="3">
        <f t="shared" si="1"/>
        <v>572.872541834569</v>
      </c>
      <c r="E28" s="2">
        <f>+D28*4.546</f>
        <v>2604.278575179951</v>
      </c>
      <c r="F28" s="2">
        <f t="shared" si="2"/>
        <v>43.404642919665854</v>
      </c>
    </row>
    <row r="29" spans="1:6" ht="12.75">
      <c r="A29" s="2">
        <v>18</v>
      </c>
      <c r="B29" s="3">
        <f t="shared" si="0"/>
        <v>710.2180510237682</v>
      </c>
      <c r="C29" s="2"/>
      <c r="D29" s="3">
        <f t="shared" si="1"/>
        <v>589.4809823497276</v>
      </c>
      <c r="E29" s="2">
        <f>+D29*4.546</f>
        <v>2679.780545761862</v>
      </c>
      <c r="F29" s="2">
        <f t="shared" si="2"/>
        <v>44.66300909603103</v>
      </c>
    </row>
    <row r="30" spans="1:6" ht="12.75">
      <c r="A30" s="2">
        <v>19</v>
      </c>
      <c r="B30" s="3">
        <f t="shared" si="0"/>
        <v>729.6796831487088</v>
      </c>
      <c r="C30" s="2"/>
      <c r="D30" s="3">
        <f t="shared" si="1"/>
        <v>605.6341370134282</v>
      </c>
      <c r="E30" s="2">
        <f>+D30*4.546</f>
        <v>2753.212786863045</v>
      </c>
      <c r="F30" s="2">
        <f t="shared" si="2"/>
        <v>45.88687978105075</v>
      </c>
    </row>
    <row r="31" spans="1:6" ht="12.75">
      <c r="A31" s="2">
        <v>20</v>
      </c>
      <c r="B31" s="3">
        <f t="shared" si="0"/>
        <v>748.6355588669296</v>
      </c>
      <c r="C31" s="2"/>
      <c r="D31" s="3">
        <f t="shared" si="1"/>
        <v>621.3675138595515</v>
      </c>
      <c r="E31" s="2">
        <f>+D31*4.546</f>
        <v>2824.7367180055217</v>
      </c>
      <c r="F31" s="2">
        <f t="shared" si="2"/>
        <v>47.07894530009203</v>
      </c>
    </row>
    <row r="32" spans="1:6" ht="12.75">
      <c r="A32" s="2">
        <v>21</v>
      </c>
      <c r="B32" s="3">
        <f t="shared" si="0"/>
        <v>767.1231713356076</v>
      </c>
      <c r="C32" s="2"/>
      <c r="D32" s="3">
        <f t="shared" si="1"/>
        <v>636.7122322085543</v>
      </c>
      <c r="E32" s="2">
        <f>+D32*4.546</f>
        <v>2894.493807620088</v>
      </c>
      <c r="F32" s="2">
        <f t="shared" si="2"/>
        <v>48.241563460334795</v>
      </c>
    </row>
    <row r="33" spans="1:6" ht="12.75">
      <c r="A33" s="2">
        <v>22</v>
      </c>
      <c r="B33" s="3">
        <f t="shared" si="0"/>
        <v>785.1755981944422</v>
      </c>
      <c r="C33" s="2"/>
      <c r="D33" s="3">
        <f t="shared" si="1"/>
        <v>651.6957465013869</v>
      </c>
      <c r="E33" s="2">
        <f>+D33*4.546</f>
        <v>2962.608863595305</v>
      </c>
      <c r="F33" s="2">
        <f t="shared" si="2"/>
        <v>49.37681439325509</v>
      </c>
    </row>
    <row r="34" spans="1:6" ht="12.75">
      <c r="A34" s="2">
        <v>23</v>
      </c>
      <c r="B34" s="3">
        <f t="shared" si="0"/>
        <v>802.8221970025492</v>
      </c>
      <c r="C34" s="2"/>
      <c r="D34" s="3">
        <f t="shared" si="1"/>
        <v>666.3424235121157</v>
      </c>
      <c r="E34" s="2">
        <f>+D34*4.546</f>
        <v>3029.1926572860784</v>
      </c>
      <c r="F34" s="2">
        <f t="shared" si="2"/>
        <v>50.48654428810131</v>
      </c>
    </row>
    <row r="35" spans="1:6" ht="12.75">
      <c r="A35" s="2">
        <v>24</v>
      </c>
      <c r="B35" s="3">
        <f t="shared" si="0"/>
        <v>820.0891658838079</v>
      </c>
      <c r="C35" s="2"/>
      <c r="D35" s="3">
        <f t="shared" si="1"/>
        <v>680.6740076835606</v>
      </c>
      <c r="E35" s="2">
        <f>+D35*4.546</f>
        <v>3094.3440389294665</v>
      </c>
      <c r="F35" s="2">
        <f t="shared" si="2"/>
        <v>51.57240064882444</v>
      </c>
    </row>
    <row r="36" spans="1:6" ht="12.75">
      <c r="A36" s="2">
        <v>25</v>
      </c>
      <c r="B36" s="3">
        <f t="shared" si="0"/>
        <v>837</v>
      </c>
      <c r="C36" s="2"/>
      <c r="D36" s="3">
        <f t="shared" si="1"/>
        <v>694.7099999999999</v>
      </c>
      <c r="E36" s="2">
        <f>+D36*4.546</f>
        <v>3158.15166</v>
      </c>
      <c r="F36" s="2">
        <f t="shared" si="2"/>
        <v>52.635861</v>
      </c>
    </row>
    <row r="37" spans="1:6" ht="12.75">
      <c r="A37" s="2">
        <v>26</v>
      </c>
      <c r="B37" s="3">
        <f t="shared" si="0"/>
        <v>853.5758665754321</v>
      </c>
      <c r="C37" s="2"/>
      <c r="D37" s="3">
        <f t="shared" si="1"/>
        <v>708.4679692576086</v>
      </c>
      <c r="E37" s="2">
        <f>+D37*4.546</f>
        <v>3220.695388245089</v>
      </c>
      <c r="F37" s="2">
        <f t="shared" si="2"/>
        <v>53.678256470751485</v>
      </c>
    </row>
    <row r="38" spans="1:6" ht="12.75">
      <c r="A38" s="2">
        <v>27</v>
      </c>
      <c r="B38" s="3">
        <f t="shared" si="0"/>
        <v>869.8359155610902</v>
      </c>
      <c r="C38" s="2"/>
      <c r="D38" s="3">
        <f t="shared" si="1"/>
        <v>721.9638099157048</v>
      </c>
      <c r="E38" s="2">
        <f>+D38*4.546</f>
        <v>3282.047479876794</v>
      </c>
      <c r="F38" s="2">
        <f t="shared" si="2"/>
        <v>54.7007913312799</v>
      </c>
    </row>
    <row r="39" spans="1:6" ht="12.75">
      <c r="A39" s="2">
        <v>28</v>
      </c>
      <c r="B39" s="3">
        <f t="shared" si="0"/>
        <v>885.797538944425</v>
      </c>
      <c r="C39" s="2"/>
      <c r="D39" s="3">
        <f t="shared" si="1"/>
        <v>735.2119573238728</v>
      </c>
      <c r="E39" s="2">
        <f>+D39*4.546</f>
        <v>3342.2735579943255</v>
      </c>
      <c r="F39" s="2">
        <f t="shared" si="2"/>
        <v>55.704559299905426</v>
      </c>
    </row>
    <row r="40" spans="1:6" ht="12.75">
      <c r="A40" s="2">
        <v>29</v>
      </c>
      <c r="B40" s="3">
        <f t="shared" si="0"/>
        <v>901.4765887143159</v>
      </c>
      <c r="C40" s="2"/>
      <c r="D40" s="3">
        <f t="shared" si="1"/>
        <v>748.2255686328822</v>
      </c>
      <c r="E40" s="2">
        <f>+D40*4.546</f>
        <v>3401.4334350050826</v>
      </c>
      <c r="F40" s="2">
        <f t="shared" si="2"/>
        <v>56.69055725008471</v>
      </c>
    </row>
    <row r="41" spans="1:6" ht="12.75">
      <c r="A41" s="2">
        <v>30</v>
      </c>
      <c r="B41" s="3">
        <f t="shared" si="0"/>
        <v>916.8875612636481</v>
      </c>
      <c r="C41" s="2"/>
      <c r="D41" s="3">
        <f t="shared" si="1"/>
        <v>761.0166758488278</v>
      </c>
      <c r="E41" s="2">
        <f>+D41*4.546</f>
        <v>3459.5818084087714</v>
      </c>
      <c r="F41" s="2">
        <f t="shared" si="2"/>
        <v>57.65969680681285</v>
      </c>
    </row>
    <row r="42" spans="1:6" ht="12.75">
      <c r="A42" s="2">
        <v>31</v>
      </c>
      <c r="B42" s="3">
        <f t="shared" si="0"/>
        <v>932.0437543377457</v>
      </c>
      <c r="C42" s="2"/>
      <c r="D42" s="3">
        <f t="shared" si="1"/>
        <v>773.5963161003289</v>
      </c>
      <c r="E42" s="2">
        <f>+D42*4.546</f>
        <v>3516.768852992095</v>
      </c>
      <c r="F42" s="2">
        <f t="shared" si="2"/>
        <v>58.61281421653492</v>
      </c>
    </row>
    <row r="43" spans="1:6" ht="12.75">
      <c r="A43" s="2">
        <v>32</v>
      </c>
      <c r="B43" s="3">
        <f t="shared" si="0"/>
        <v>946.9574013650246</v>
      </c>
      <c r="C43" s="2"/>
      <c r="D43" s="3">
        <f t="shared" si="1"/>
        <v>785.9746431329703</v>
      </c>
      <c r="E43" s="2">
        <f>+D43*4.546</f>
        <v>3573.040727682483</v>
      </c>
      <c r="F43" s="2">
        <f t="shared" si="2"/>
        <v>59.55067879470805</v>
      </c>
    </row>
    <row r="44" spans="1:6" ht="12.75">
      <c r="A44" s="2">
        <v>33</v>
      </c>
      <c r="B44" s="3">
        <f>+A44^0.5*186*0.9</f>
        <v>961.639787030466</v>
      </c>
      <c r="C44" s="2"/>
      <c r="D44" s="3">
        <f>+B44*0.83</f>
        <v>798.1610232352867</v>
      </c>
      <c r="E44" s="2">
        <f>+D44*4.546</f>
        <v>3628.440011627614</v>
      </c>
      <c r="F44" s="2">
        <f t="shared" si="2"/>
        <v>60.474000193793565</v>
      </c>
    </row>
    <row r="45" spans="1:6" ht="12.75">
      <c r="A45" s="2">
        <v>34</v>
      </c>
      <c r="B45" s="3">
        <f>+A45^0.5*186*0.9</f>
        <v>976.1013471971035</v>
      </c>
      <c r="C45" s="2"/>
      <c r="D45" s="3">
        <f>+B45*0.83</f>
        <v>810.1641181735959</v>
      </c>
      <c r="E45" s="2">
        <f>+D45*4.546</f>
        <v>3683.006081217167</v>
      </c>
      <c r="F45" s="2">
        <f t="shared" si="2"/>
        <v>61.38343468695278</v>
      </c>
    </row>
    <row r="46" spans="1:6" ht="12.75">
      <c r="A46" s="2">
        <v>35</v>
      </c>
      <c r="B46" s="3">
        <f>+A46^0.5*186*0.9</f>
        <v>990.3517556908758</v>
      </c>
      <c r="C46" s="2"/>
      <c r="D46" s="3">
        <f>+B46*0.83</f>
        <v>821.9919572234269</v>
      </c>
      <c r="E46" s="2">
        <f>+D46*4.546</f>
        <v>3736.775437537699</v>
      </c>
      <c r="F46" s="2">
        <f t="shared" si="2"/>
        <v>62.279590625628316</v>
      </c>
    </row>
    <row r="47" spans="1:6" ht="12.75">
      <c r="A47" s="2">
        <v>36</v>
      </c>
      <c r="B47" s="3">
        <f>+A47^0.5*186*0.9</f>
        <v>1004.4</v>
      </c>
      <c r="C47" s="2"/>
      <c r="D47" s="3">
        <f>+B47*0.83</f>
        <v>833.6519999999999</v>
      </c>
      <c r="E47" s="2">
        <f>+D47*4.546</f>
        <v>3789.7819919999997</v>
      </c>
      <c r="F47" s="2">
        <f t="shared" si="2"/>
        <v>63.163033199999994</v>
      </c>
    </row>
    <row r="48" spans="1:6" ht="12.75">
      <c r="A48" s="2">
        <v>37</v>
      </c>
      <c r="B48" s="3">
        <f>+A48^0.5*186*0.9</f>
        <v>1018.2544475719219</v>
      </c>
      <c r="C48" s="2"/>
      <c r="D48" s="3">
        <f>+B48*0.83</f>
        <v>845.1511914846951</v>
      </c>
      <c r="E48" s="2">
        <f>+D48*4.546</f>
        <v>3842.057316489424</v>
      </c>
      <c r="F48" s="2">
        <f t="shared" si="2"/>
        <v>64.03428860815707</v>
      </c>
    </row>
    <row r="49" ht="12.75">
      <c r="E49" s="2"/>
    </row>
    <row r="54" spans="1:6" ht="12.75">
      <c r="A54" t="s">
        <v>13</v>
      </c>
      <c r="B54" t="s">
        <v>14</v>
      </c>
      <c r="D54" s="1" t="s">
        <v>0</v>
      </c>
      <c r="E54" t="s">
        <v>15</v>
      </c>
      <c r="F54" t="s">
        <v>16</v>
      </c>
    </row>
    <row r="55" spans="1:6" ht="12.75">
      <c r="A55" s="2">
        <v>38</v>
      </c>
      <c r="B55" s="3">
        <f aca="true" t="shared" si="3" ref="B55:B81">+A55^0.5*186*0.9</f>
        <v>1031.9229040970067</v>
      </c>
      <c r="C55" s="2"/>
      <c r="D55" s="3">
        <f aca="true" t="shared" si="4" ref="D55:D81">+B55*0.83</f>
        <v>856.4960104005155</v>
      </c>
      <c r="E55" s="2">
        <f>+D55*4.546</f>
        <v>3893.6308632807436</v>
      </c>
      <c r="F55" s="2">
        <f aca="true" t="shared" si="5" ref="F55:F87">+E55/60</f>
        <v>64.89384772134572</v>
      </c>
    </row>
    <row r="56" spans="1:6" ht="12.75">
      <c r="A56" s="2">
        <v>39</v>
      </c>
      <c r="B56" s="3">
        <f t="shared" si="3"/>
        <v>1045.4126649318919</v>
      </c>
      <c r="C56" s="2"/>
      <c r="D56" s="3">
        <f t="shared" si="4"/>
        <v>867.6925118934702</v>
      </c>
      <c r="E56" s="2">
        <f>+D56*4.546</f>
        <v>3944.5301590677154</v>
      </c>
      <c r="F56" s="2">
        <f t="shared" si="5"/>
        <v>65.74216931779526</v>
      </c>
    </row>
    <row r="57" spans="1:6" ht="12.75">
      <c r="A57" s="2">
        <v>40</v>
      </c>
      <c r="B57" s="3">
        <f t="shared" si="3"/>
        <v>1058.7305606243735</v>
      </c>
      <c r="C57" s="2"/>
      <c r="D57" s="3">
        <f t="shared" si="4"/>
        <v>878.74636531823</v>
      </c>
      <c r="E57" s="2">
        <f>+D57*4.546</f>
        <v>3994.780976736674</v>
      </c>
      <c r="F57" s="2">
        <f t="shared" si="5"/>
        <v>66.57968294561122</v>
      </c>
    </row>
    <row r="58" spans="1:6" ht="12.75">
      <c r="A58" s="2">
        <v>41</v>
      </c>
      <c r="B58" s="3">
        <f t="shared" si="3"/>
        <v>1071.882997346259</v>
      </c>
      <c r="C58" s="2"/>
      <c r="D58" s="3">
        <f t="shared" si="4"/>
        <v>889.6628877973949</v>
      </c>
      <c r="E58" s="2">
        <f>+D58*4.546</f>
        <v>4044.4074879269574</v>
      </c>
      <c r="F58" s="2">
        <f t="shared" si="5"/>
        <v>67.40679146544929</v>
      </c>
    </row>
    <row r="59" spans="1:6" ht="12.75">
      <c r="A59" s="2">
        <v>42</v>
      </c>
      <c r="B59" s="3">
        <f t="shared" si="3"/>
        <v>1084.875992913476</v>
      </c>
      <c r="C59" s="2"/>
      <c r="D59" s="3">
        <f t="shared" si="4"/>
        <v>900.447074118185</v>
      </c>
      <c r="E59" s="2">
        <f>+D59*4.546</f>
        <v>4093.432398941269</v>
      </c>
      <c r="F59" s="2">
        <f t="shared" si="5"/>
        <v>68.22387331568783</v>
      </c>
    </row>
    <row r="60" spans="1:6" ht="12.75">
      <c r="A60" s="2">
        <v>43</v>
      </c>
      <c r="B60" s="3">
        <f t="shared" si="3"/>
        <v>1097.715208968155</v>
      </c>
      <c r="C60" s="2"/>
      <c r="D60" s="3">
        <f t="shared" si="4"/>
        <v>911.1036234435685</v>
      </c>
      <c r="E60" s="2">
        <f>+D60*4.546</f>
        <v>4141.877072174462</v>
      </c>
      <c r="F60" s="2">
        <f t="shared" si="5"/>
        <v>69.03128453624103</v>
      </c>
    </row>
    <row r="61" spans="1:6" ht="12.75">
      <c r="A61" s="2">
        <v>44</v>
      </c>
      <c r="B61" s="3">
        <f t="shared" si="3"/>
        <v>1110.405979810988</v>
      </c>
      <c r="C61" s="2"/>
      <c r="D61" s="3">
        <f t="shared" si="4"/>
        <v>921.6369632431199</v>
      </c>
      <c r="E61" s="2">
        <f>+D61*4.546</f>
        <v>4189.761634903223</v>
      </c>
      <c r="F61" s="2">
        <f t="shared" si="5"/>
        <v>69.8293605817204</v>
      </c>
    </row>
    <row r="62" spans="1:6" ht="12.75">
      <c r="A62" s="2">
        <v>45</v>
      </c>
      <c r="B62" s="3">
        <f t="shared" si="3"/>
        <v>1122.9533383003945</v>
      </c>
      <c r="C62" s="2"/>
      <c r="D62" s="3">
        <f t="shared" si="4"/>
        <v>932.0512707893274</v>
      </c>
      <c r="E62" s="2">
        <f>+D62*4.546</f>
        <v>4237.105077008283</v>
      </c>
      <c r="F62" s="2">
        <f t="shared" si="5"/>
        <v>70.61841795013805</v>
      </c>
    </row>
    <row r="63" spans="1:6" ht="12.75">
      <c r="A63" s="2">
        <v>46</v>
      </c>
      <c r="B63" s="3">
        <f t="shared" si="3"/>
        <v>1135.36203917517</v>
      </c>
      <c r="C63" s="2"/>
      <c r="D63" s="3">
        <f t="shared" si="4"/>
        <v>942.350492515391</v>
      </c>
      <c r="E63" s="2">
        <f>+D63*4.546</f>
        <v>4283.925338974967</v>
      </c>
      <c r="F63" s="2">
        <f t="shared" si="5"/>
        <v>71.3987556495828</v>
      </c>
    </row>
    <row r="64" spans="1:6" ht="12.75">
      <c r="A64" s="2">
        <v>47</v>
      </c>
      <c r="B64" s="3">
        <f t="shared" si="3"/>
        <v>1147.6365801071347</v>
      </c>
      <c r="C64" s="2"/>
      <c r="D64" s="3">
        <f t="shared" si="4"/>
        <v>952.5383614889217</v>
      </c>
      <c r="E64" s="2">
        <f>+D64*4.546</f>
        <v>4330.239391328639</v>
      </c>
      <c r="F64" s="2">
        <f t="shared" si="5"/>
        <v>72.17065652214397</v>
      </c>
    </row>
    <row r="65" spans="1:6" ht="12.75">
      <c r="A65" s="2">
        <v>48</v>
      </c>
      <c r="B65" s="3">
        <f t="shared" si="3"/>
        <v>1159.7812207481204</v>
      </c>
      <c r="C65" s="2"/>
      <c r="D65" s="3">
        <f t="shared" si="4"/>
        <v>962.6184132209399</v>
      </c>
      <c r="E65" s="2">
        <f>+D65*4.546</f>
        <v>4376.063306502393</v>
      </c>
      <c r="F65" s="2">
        <f t="shared" si="5"/>
        <v>72.93438844170655</v>
      </c>
    </row>
    <row r="66" spans="1:6" ht="12.75">
      <c r="A66" s="2">
        <v>49</v>
      </c>
      <c r="B66" s="3">
        <f t="shared" si="3"/>
        <v>1171.8</v>
      </c>
      <c r="C66" s="2"/>
      <c r="D66" s="3">
        <f t="shared" si="4"/>
        <v>972.5939999999999</v>
      </c>
      <c r="E66" s="2">
        <f>+D66*4.546</f>
        <v>4421.412324</v>
      </c>
      <c r="F66" s="2">
        <f t="shared" si="5"/>
        <v>73.6902054</v>
      </c>
    </row>
    <row r="67" spans="1:6" ht="12.75">
      <c r="A67" s="2">
        <v>50</v>
      </c>
      <c r="B67" s="3">
        <f t="shared" si="3"/>
        <v>1183.6967517062808</v>
      </c>
      <c r="C67" s="2"/>
      <c r="D67" s="3">
        <f t="shared" si="4"/>
        <v>982.468303916213</v>
      </c>
      <c r="E67" s="2">
        <f>+D67*4.546</f>
        <v>4466.300909603105</v>
      </c>
      <c r="F67" s="2">
        <f t="shared" si="5"/>
        <v>74.43834849338508</v>
      </c>
    </row>
    <row r="68" spans="1:6" ht="12.75">
      <c r="A68" s="2">
        <v>51</v>
      </c>
      <c r="B68" s="3">
        <f t="shared" si="3"/>
        <v>1195.4751189380734</v>
      </c>
      <c r="C68" s="2"/>
      <c r="D68" s="3">
        <f t="shared" si="4"/>
        <v>992.2443487186008</v>
      </c>
      <c r="E68" s="2">
        <f>+D68*4.546</f>
        <v>4510.74280927476</v>
      </c>
      <c r="F68" s="2">
        <f t="shared" si="5"/>
        <v>75.17904682124599</v>
      </c>
    </row>
    <row r="69" spans="1:6" ht="12.75">
      <c r="A69" s="2">
        <v>52</v>
      </c>
      <c r="B69" s="3">
        <f t="shared" si="3"/>
        <v>1207.1385670253437</v>
      </c>
      <c r="C69" s="2"/>
      <c r="D69" s="3">
        <f t="shared" si="4"/>
        <v>1001.9250106310352</v>
      </c>
      <c r="E69" s="2">
        <f>+D69*4.546</f>
        <v>4554.751098328687</v>
      </c>
      <c r="F69" s="2">
        <f t="shared" si="5"/>
        <v>75.91251830547812</v>
      </c>
    </row>
    <row r="70" spans="1:6" ht="12.75">
      <c r="A70" s="2">
        <v>53</v>
      </c>
      <c r="B70" s="3">
        <f t="shared" si="3"/>
        <v>1218.6903954655586</v>
      </c>
      <c r="C70" s="2"/>
      <c r="D70" s="3">
        <f t="shared" si="4"/>
        <v>1011.5130282364136</v>
      </c>
      <c r="E70" s="2">
        <f>+D70*4.546</f>
        <v>4598.338226362736</v>
      </c>
      <c r="F70" s="2">
        <f t="shared" si="5"/>
        <v>76.63897043937894</v>
      </c>
    </row>
    <row r="71" spans="1:6" ht="12.75">
      <c r="A71" s="2">
        <v>54</v>
      </c>
      <c r="B71" s="3">
        <f t="shared" si="3"/>
        <v>1230.1337488257122</v>
      </c>
      <c r="C71" s="2"/>
      <c r="D71" s="3">
        <f t="shared" si="4"/>
        <v>1021.0110115253411</v>
      </c>
      <c r="E71" s="2">
        <f>+D71*4.546</f>
        <v>4641.516058394201</v>
      </c>
      <c r="F71" s="2">
        <f t="shared" si="5"/>
        <v>77.35860097323668</v>
      </c>
    </row>
    <row r="72" spans="1:6" ht="12.75">
      <c r="A72" s="2">
        <v>55</v>
      </c>
      <c r="B72" s="3">
        <f t="shared" si="3"/>
        <v>1241.471626739814</v>
      </c>
      <c r="C72" s="2"/>
      <c r="D72" s="3">
        <f t="shared" si="4"/>
        <v>1030.4214501940455</v>
      </c>
      <c r="E72" s="2">
        <f>+D72*4.546</f>
        <v>4684.295912582131</v>
      </c>
      <c r="F72" s="2">
        <f t="shared" si="5"/>
        <v>78.0715985430355</v>
      </c>
    </row>
    <row r="73" spans="1:6" ht="12.75">
      <c r="A73" s="2">
        <v>56</v>
      </c>
      <c r="B73" s="3">
        <f t="shared" si="3"/>
        <v>1252.7068930919156</v>
      </c>
      <c r="C73" s="2"/>
      <c r="D73" s="3">
        <f t="shared" si="4"/>
        <v>1039.74672126629</v>
      </c>
      <c r="E73" s="2">
        <f>+D73*4.546</f>
        <v>4726.688594876555</v>
      </c>
      <c r="F73" s="2">
        <f t="shared" si="5"/>
        <v>78.77814324794258</v>
      </c>
    </row>
    <row r="74" spans="1:6" ht="12.75">
      <c r="A74" s="2">
        <v>57</v>
      </c>
      <c r="B74" s="3">
        <f t="shared" si="3"/>
        <v>1263.8422844643235</v>
      </c>
      <c r="C74" s="2"/>
      <c r="D74" s="3">
        <f t="shared" si="4"/>
        <v>1048.9890961053884</v>
      </c>
      <c r="E74" s="2">
        <f>+D74*4.546</f>
        <v>4768.704430895096</v>
      </c>
      <c r="F74" s="2">
        <f t="shared" si="5"/>
        <v>79.47840718158494</v>
      </c>
    </row>
    <row r="75" spans="1:6" ht="12.75">
      <c r="A75" s="2">
        <v>58</v>
      </c>
      <c r="B75" s="3">
        <f t="shared" si="3"/>
        <v>1274.8804179216183</v>
      </c>
      <c r="C75" s="2"/>
      <c r="D75" s="3">
        <f t="shared" si="4"/>
        <v>1058.1507468749433</v>
      </c>
      <c r="E75" s="2">
        <f>+D75*4.546</f>
        <v>4810.353295293492</v>
      </c>
      <c r="F75" s="2">
        <f t="shared" si="5"/>
        <v>80.1725549215582</v>
      </c>
    </row>
    <row r="76" spans="1:6" ht="12.75">
      <c r="A76" s="2">
        <v>59</v>
      </c>
      <c r="B76" s="3">
        <f t="shared" si="3"/>
        <v>1285.823798193205</v>
      </c>
      <c r="C76" s="2"/>
      <c r="D76" s="3">
        <f t="shared" si="4"/>
        <v>1067.2337525003602</v>
      </c>
      <c r="E76" s="2">
        <f>+D76*4.546</f>
        <v>4851.644638866638</v>
      </c>
      <c r="F76" s="2">
        <f t="shared" si="5"/>
        <v>80.86074398111063</v>
      </c>
    </row>
    <row r="77" spans="1:6" ht="12.75">
      <c r="A77" s="2">
        <v>60</v>
      </c>
      <c r="B77" s="3">
        <f t="shared" si="3"/>
        <v>1296.6748243102431</v>
      </c>
      <c r="C77" s="2"/>
      <c r="D77" s="3">
        <f t="shared" si="4"/>
        <v>1076.2401041775017</v>
      </c>
      <c r="E77" s="2">
        <f>+D77*4.546</f>
        <v>4892.587513590923</v>
      </c>
      <c r="F77" s="2">
        <f t="shared" si="5"/>
        <v>81.54312522651539</v>
      </c>
    </row>
    <row r="78" spans="1:6" ht="12.75">
      <c r="A78" s="2">
        <v>61</v>
      </c>
      <c r="B78" s="3">
        <f t="shared" si="3"/>
        <v>1307.435795746774</v>
      </c>
      <c r="C78" s="2"/>
      <c r="D78" s="3">
        <f t="shared" si="4"/>
        <v>1085.1717104698223</v>
      </c>
      <c r="E78" s="2">
        <f>+D78*4.546</f>
        <v>4933.190595795812</v>
      </c>
      <c r="F78" s="2">
        <f t="shared" si="5"/>
        <v>82.21984326326354</v>
      </c>
    </row>
    <row r="79" spans="1:6" ht="12.75">
      <c r="A79" s="2">
        <v>62</v>
      </c>
      <c r="B79" s="3">
        <f t="shared" si="3"/>
        <v>1318.1089181095772</v>
      </c>
      <c r="C79" s="2"/>
      <c r="D79" s="3">
        <f t="shared" si="4"/>
        <v>1094.030402030949</v>
      </c>
      <c r="E79" s="2">
        <f>+D79*4.546</f>
        <v>4973.462207632695</v>
      </c>
      <c r="F79" s="2">
        <f t="shared" si="5"/>
        <v>82.89103679387826</v>
      </c>
    </row>
    <row r="80" spans="1:6" ht="12.75">
      <c r="A80" s="2">
        <v>63</v>
      </c>
      <c r="B80" s="3">
        <f t="shared" si="3"/>
        <v>1328.6963084166375</v>
      </c>
      <c r="C80" s="2"/>
      <c r="D80" s="3">
        <f t="shared" si="4"/>
        <v>1102.817935985809</v>
      </c>
      <c r="E80" s="2">
        <f>+D80*4.546</f>
        <v>5013.410336991488</v>
      </c>
      <c r="F80" s="2">
        <f t="shared" si="5"/>
        <v>83.55683894985813</v>
      </c>
    </row>
    <row r="81" spans="1:6" ht="12.75">
      <c r="A81" s="2">
        <v>64</v>
      </c>
      <c r="B81" s="3">
        <f t="shared" si="3"/>
        <v>1339.2</v>
      </c>
      <c r="C81" s="2"/>
      <c r="D81" s="3">
        <f t="shared" si="4"/>
        <v>1111.536</v>
      </c>
      <c r="E81" s="2">
        <f>+D81*4.546</f>
        <v>5053.0426560000005</v>
      </c>
      <c r="F81" s="2">
        <f t="shared" si="5"/>
        <v>84.2173776</v>
      </c>
    </row>
    <row r="82" spans="1:6" ht="12.75">
      <c r="A82" s="2">
        <v>65</v>
      </c>
      <c r="B82" s="3">
        <f aca="true" t="shared" si="6" ref="B82:B87">+A82^0.5*186*0.9</f>
        <v>1349.6219470651772</v>
      </c>
      <c r="C82" s="2"/>
      <c r="D82" s="3">
        <f aca="true" t="shared" si="7" ref="D82:D87">+B82*0.83</f>
        <v>1120.186216064097</v>
      </c>
      <c r="E82" s="2">
        <f>+D82*4.546</f>
        <v>5092.366538227385</v>
      </c>
      <c r="F82" s="2">
        <f t="shared" si="5"/>
        <v>84.87277563712308</v>
      </c>
    </row>
    <row r="83" spans="1:6" ht="12.75">
      <c r="A83" s="2">
        <v>66</v>
      </c>
      <c r="B83" s="3">
        <f t="shared" si="6"/>
        <v>1359.9640289360598</v>
      </c>
      <c r="C83" s="2"/>
      <c r="D83" s="3">
        <f t="shared" si="7"/>
        <v>1128.7701440169296</v>
      </c>
      <c r="E83" s="2">
        <f>+D83*4.546</f>
        <v>5131.389074700963</v>
      </c>
      <c r="F83" s="2">
        <f t="shared" si="5"/>
        <v>85.52315124501605</v>
      </c>
    </row>
    <row r="84" spans="1:6" ht="12.75">
      <c r="A84" s="2">
        <v>67</v>
      </c>
      <c r="B84" s="3">
        <f t="shared" si="6"/>
        <v>1370.2280540114482</v>
      </c>
      <c r="C84" s="2"/>
      <c r="D84" s="3">
        <f t="shared" si="7"/>
        <v>1137.2892848295019</v>
      </c>
      <c r="E84" s="2">
        <f>+D84*4.546</f>
        <v>5170.117088834916</v>
      </c>
      <c r="F84" s="2">
        <f t="shared" si="5"/>
        <v>86.16861814724861</v>
      </c>
    </row>
    <row r="85" spans="1:6" ht="12.75">
      <c r="A85" s="2">
        <v>68</v>
      </c>
      <c r="B85" s="3">
        <f t="shared" si="6"/>
        <v>1380.4157634567928</v>
      </c>
      <c r="C85" s="2"/>
      <c r="D85" s="3">
        <f t="shared" si="7"/>
        <v>1145.745083669138</v>
      </c>
      <c r="E85" s="2">
        <f>+D85*4.546</f>
        <v>5208.557150359902</v>
      </c>
      <c r="F85" s="2">
        <f t="shared" si="5"/>
        <v>86.80928583933171</v>
      </c>
    </row>
    <row r="86" spans="1:6" ht="12.75">
      <c r="A86" s="2">
        <v>69</v>
      </c>
      <c r="B86" s="3">
        <f t="shared" si="6"/>
        <v>1390.5288346524858</v>
      </c>
      <c r="C86" s="2"/>
      <c r="D86" s="3">
        <f t="shared" si="7"/>
        <v>1154.1389327615632</v>
      </c>
      <c r="E86" s="2">
        <f>+D86*4.546</f>
        <v>5246.7155883340665</v>
      </c>
      <c r="F86" s="2">
        <f t="shared" si="5"/>
        <v>87.44525980556777</v>
      </c>
    </row>
    <row r="87" spans="1:6" ht="12.75">
      <c r="A87" s="2">
        <v>70</v>
      </c>
      <c r="B87" s="3">
        <f t="shared" si="6"/>
        <v>1400.5688844180424</v>
      </c>
      <c r="C87" s="2"/>
      <c r="D87" s="3">
        <f t="shared" si="7"/>
        <v>1162.4721740669752</v>
      </c>
      <c r="E87" s="2">
        <f>+D87*4.546</f>
        <v>5284.59850330847</v>
      </c>
      <c r="F87" s="2">
        <f t="shared" si="5"/>
        <v>88.07664172180783</v>
      </c>
    </row>
    <row r="65536" spans="5:6" ht="12.75">
      <c r="E65536" s="2">
        <f>+B65536*4</f>
        <v>0</v>
      </c>
      <c r="F65536" s="2">
        <f>+E65536/60</f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F13"/>
  <sheetViews>
    <sheetView workbookViewId="0" topLeftCell="A1">
      <selection activeCell="F14" sqref="F14"/>
    </sheetView>
  </sheetViews>
  <sheetFormatPr defaultColWidth="9.140625" defaultRowHeight="12.75"/>
  <sheetData>
    <row r="5" spans="1:3" ht="12.75">
      <c r="A5" t="s">
        <v>6</v>
      </c>
      <c r="B5" t="s">
        <v>7</v>
      </c>
      <c r="C5" t="s">
        <v>8</v>
      </c>
    </row>
    <row r="7" spans="1:3" ht="12.75">
      <c r="A7">
        <v>0.5</v>
      </c>
      <c r="B7">
        <v>3</v>
      </c>
      <c r="C7">
        <f>29.83*A7^2*B7^0.5</f>
        <v>12.916768897444902</v>
      </c>
    </row>
    <row r="12" spans="1:4" ht="12.75">
      <c r="A12" t="s">
        <v>8</v>
      </c>
      <c r="B12" t="s">
        <v>9</v>
      </c>
      <c r="D12" t="s">
        <v>10</v>
      </c>
    </row>
    <row r="13" spans="1:6" ht="12.75">
      <c r="A13">
        <v>10</v>
      </c>
      <c r="B13">
        <f>+A13*60*24*365</f>
        <v>5256000</v>
      </c>
      <c r="D13">
        <f>+B13*4.5/1000</f>
        <v>23652</v>
      </c>
      <c r="F13">
        <f>+D13*0.9</f>
        <v>21286.8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glen</cp:lastModifiedBy>
  <cp:lastPrinted>2007-11-20T03:37:57Z</cp:lastPrinted>
  <dcterms:created xsi:type="dcterms:W3CDTF">2002-05-01T00:26:13Z</dcterms:created>
  <dcterms:modified xsi:type="dcterms:W3CDTF">2005-03-19T02:12:18Z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