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7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<sst xmlns="http://schemas.openxmlformats.org/spreadsheetml/2006/main" count="26" uniqueCount="26">
  <si>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Gal/M</t>
  </si>
  <si>
    <t>L/M</t>
  </si>
  <si>
    <t>Feed Rate LPM</t>
  </si>
  <si>
    <t>Feed Rate (gross) g/min</t>
  </si>
  <si>
    <t>Feed Rate NaClO Net g/min</t>
  </si>
  <si>
    <t>Feed Rate NaClO Net L/min</t>
  </si>
  <si>
    <t>Feed Rate CaClO  Net g/min</t>
  </si>
  <si>
    <t>Total Volume Litres</t>
  </si>
  <si>
    <t>Total Volume Gallons</t>
  </si>
  <si>
    <t>Time for Disinfection (No Slippage)</t>
  </si>
  <si>
    <t>Time for Disinfection Hours</t>
  </si>
  <si>
    <t xml:space="preserve">      NaClO used (litres)</t>
  </si>
  <si>
    <t xml:space="preserve">      CaClO used (kg)</t>
  </si>
  <si>
    <t>FEED RATES ESTIMATED</t>
  </si>
  <si>
    <t>TOTAL QUANTITY ESTIMATED</t>
  </si>
  <si>
    <t>TIME ESTIMATES</t>
  </si>
  <si>
    <t>FEED RATE GPM</t>
  </si>
  <si>
    <r>
      <t>CHLORINE CONC  (mg/L</t>
    </r>
    <r>
      <rPr>
        <sz val="10"/>
        <rFont val="Arial"/>
        <family val="0"/>
      </rPr>
      <t>)</t>
    </r>
  </si>
  <si>
    <t>LENGTH</t>
  </si>
  <si>
    <t>PIPE SIZE mm</t>
  </si>
  <si>
    <t>cuM/M</t>
  </si>
  <si>
    <t>Igal/ft</t>
  </si>
  <si>
    <t>Velocity m/s</t>
  </si>
  <si>
    <t>Reynolds #</t>
  </si>
  <si>
    <t>Feed Rate LPs</t>
  </si>
  <si>
    <t>L/Hour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</si>
</sst>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D1">
      <selection activeCell="A28" sqref="A28:IV28"/>
    </sheetView>
  </sheetViews>
  <sheetFormatPr defaultColWidth="9.140625" defaultRowHeight="12.75"/>
  <cols>
    <col min="1" max="1" width="29.140625" style="0" customWidth="1"/>
    <col min="6" max="6" width="12.140625" style="0" customWidth="1"/>
    <col min="7" max="7" width="10.7109375" style="0" customWidth="1"/>
  </cols>
  <sheetData>
    <row r="1" spans="1:6" ht="12.75">
      <c r="A1" s="1" t="s">
        <v>19</v>
      </c>
      <c r="B1">
        <v>2100</v>
      </c>
      <c r="E1" t="s">
        <v>0</v>
      </c>
      <c r="F1">
        <f>+F5/4.54</f>
        <v>763.0077092511013</v>
      </c>
    </row>
    <row r="2" spans="5:6" ht="12.75">
      <c r="E2" t="s">
        <v>21</v>
      </c>
      <c r="F2">
        <f>+F1/3.2</f>
        <v>238.43990914096915</v>
      </c>
    </row>
    <row r="3" spans="1:2" ht="12.75">
      <c r="A3" s="1" t="s">
        <v>18</v>
      </c>
      <c r="B3">
        <v>1400</v>
      </c>
    </row>
    <row r="4" spans="1:6" ht="12.75">
      <c r="A4" s="1"/>
      <c r="E4" t="s">
        <v>20</v>
      </c>
      <c r="F4">
        <f>(3.142*(B1/2)^2)/1000000</f>
        <v>3.464055</v>
      </c>
    </row>
    <row r="5" spans="1:6" ht="12.75">
      <c r="A5" s="1" t="s">
        <v>16</v>
      </c>
      <c r="B5">
        <v>2100</v>
      </c>
      <c r="C5">
        <f>+B5*4.54</f>
        <v>9534</v>
      </c>
      <c r="E5" t="s">
        <v>1</v>
      </c>
      <c r="F5">
        <f>+F4*1000</f>
        <v>3464.0550000000003</v>
      </c>
    </row>
    <row r="6" spans="1:2" ht="12.75" hidden="1">
      <c r="A6" t="s">
        <v>2</v>
      </c>
      <c r="B6">
        <f>+B5*4.54</f>
        <v>9534</v>
      </c>
    </row>
    <row r="7" spans="1:2" ht="12.75">
      <c r="A7" t="s">
        <v>24</v>
      </c>
      <c r="B7">
        <f>+C5/60</f>
        <v>158.9</v>
      </c>
    </row>
    <row r="8" spans="1:2" ht="12.75">
      <c r="A8" s="1" t="s">
        <v>17</v>
      </c>
      <c r="B8">
        <v>1.5</v>
      </c>
    </row>
    <row r="11" spans="1:2" ht="12.75">
      <c r="A11" t="s">
        <v>8</v>
      </c>
      <c r="B11">
        <f>+F1*B3</f>
        <v>1068210.792951542</v>
      </c>
    </row>
    <row r="12" spans="1:2" ht="12.75">
      <c r="A12" t="s">
        <v>7</v>
      </c>
      <c r="B12">
        <f>+F5*B3</f>
        <v>4849677</v>
      </c>
    </row>
    <row r="14" ht="12.75" hidden="1"/>
    <row r="15" ht="12.75" hidden="1"/>
    <row r="19" spans="1:2" ht="12.75">
      <c r="A19" t="s">
        <v>3</v>
      </c>
      <c r="B19">
        <f>+B6*B8/1000</f>
        <v>14.301</v>
      </c>
    </row>
    <row r="20" ht="12.75">
      <c r="A20" s="1" t="s">
        <v>13</v>
      </c>
    </row>
    <row r="21" spans="1:2" ht="12.75">
      <c r="A21" t="s">
        <v>4</v>
      </c>
      <c r="B21">
        <f>+B19/0.108</f>
        <v>132.41666666666666</v>
      </c>
    </row>
    <row r="22" ht="12.75">
      <c r="C22" t="s">
        <v>25</v>
      </c>
    </row>
    <row r="23" spans="1:3" ht="12.75">
      <c r="A23" t="s">
        <v>5</v>
      </c>
      <c r="B23">
        <f>+B21/1000</f>
        <v>0.13241666666666665</v>
      </c>
      <c r="C23">
        <f>+B23*60</f>
        <v>7.944999999999999</v>
      </c>
    </row>
    <row r="24" spans="1:2" ht="12.75">
      <c r="A24" t="s">
        <v>6</v>
      </c>
      <c r="B24">
        <f>+B19/0.65</f>
        <v>22.001538461538463</v>
      </c>
    </row>
    <row r="27" ht="12.75">
      <c r="A27" s="1" t="s">
        <v>14</v>
      </c>
    </row>
    <row r="29" spans="1:2" ht="12.75">
      <c r="A29" t="s">
        <v>11</v>
      </c>
      <c r="B29">
        <f>+B12*B8/(1000000*0.12)</f>
        <v>60.6209625</v>
      </c>
    </row>
    <row r="30" spans="1:2" ht="12.75">
      <c r="A30" t="s">
        <v>12</v>
      </c>
      <c r="B30">
        <f>+B12*B8/(1000000*0.65)</f>
        <v>11.191562307692308</v>
      </c>
    </row>
    <row r="32" spans="1:7" ht="12.75">
      <c r="A32" s="1" t="s">
        <v>15</v>
      </c>
      <c r="E32" t="s">
        <v>22</v>
      </c>
      <c r="G32" t="s">
        <v>23</v>
      </c>
    </row>
    <row r="34" spans="1:7" ht="12.75">
      <c r="A34" t="s">
        <v>9</v>
      </c>
      <c r="B34">
        <f>+B12/B6</f>
        <v>508.67180616740086</v>
      </c>
      <c r="E34">
        <f>+B3/B34/60</f>
        <v>0.04587109615753792</v>
      </c>
      <c r="G34">
        <f>+E34*1000*B1/1000/0.0014</f>
        <v>68806.64423630688</v>
      </c>
    </row>
    <row r="35" spans="1:2" ht="12.75">
      <c r="A35" t="s">
        <v>10</v>
      </c>
      <c r="B35">
        <f>+B34/60</f>
        <v>8.477863436123348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glen howard</cp:lastModifiedBy>
  <cp:lastPrinted>2005-01-30T19:24:17Z</cp:lastPrinted>
  <dcterms:created xsi:type="dcterms:W3CDTF">2004-07-21T10:47:36Z</dcterms:created>
  <dcterms:modified xsi:type="dcterms:W3CDTF">2004-07-22T01:01:32Z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